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'Sheet1'!$B$2:$H$24</definedName>
  </definedNames>
  <calcPr fullCalcOnLoad="1"/>
</workbook>
</file>

<file path=xl/sharedStrings.xml><?xml version="1.0" encoding="utf-8"?>
<sst xmlns="http://schemas.openxmlformats.org/spreadsheetml/2006/main" count="62" uniqueCount="56">
  <si>
    <t>製品データ表</t>
  </si>
  <si>
    <t>製品コード</t>
  </si>
  <si>
    <t>製品名</t>
  </si>
  <si>
    <t>単価</t>
  </si>
  <si>
    <t>S1</t>
  </si>
  <si>
    <t>S2</t>
  </si>
  <si>
    <t>S3</t>
  </si>
  <si>
    <t>S3</t>
  </si>
  <si>
    <t>S4</t>
  </si>
  <si>
    <t>S5</t>
  </si>
  <si>
    <t>S6</t>
  </si>
  <si>
    <t>S7</t>
  </si>
  <si>
    <t>S7</t>
  </si>
  <si>
    <t>S8</t>
  </si>
  <si>
    <t>S9</t>
  </si>
  <si>
    <t>Ａ４ノート</t>
  </si>
  <si>
    <t>筆箱</t>
  </si>
  <si>
    <t>Ｂ５ファイル</t>
  </si>
  <si>
    <t>手帳</t>
  </si>
  <si>
    <t>鉛筆1ダース</t>
  </si>
  <si>
    <t>画用紙</t>
  </si>
  <si>
    <t>絵の具</t>
  </si>
  <si>
    <t>消しゴム</t>
  </si>
  <si>
    <t>カレンダー</t>
  </si>
  <si>
    <t>得意先データ表</t>
  </si>
  <si>
    <t>得意先コード</t>
  </si>
  <si>
    <t>T1</t>
  </si>
  <si>
    <t>T2</t>
  </si>
  <si>
    <t>T3</t>
  </si>
  <si>
    <t>T4</t>
  </si>
  <si>
    <t>T5</t>
  </si>
  <si>
    <t>T6</t>
  </si>
  <si>
    <t>T7</t>
  </si>
  <si>
    <t>秋葉文具店</t>
  </si>
  <si>
    <t>銀杏商事</t>
  </si>
  <si>
    <t>畑山商店</t>
  </si>
  <si>
    <t>梅田文具店</t>
  </si>
  <si>
    <t>桜文具</t>
  </si>
  <si>
    <t>カスミ販売</t>
  </si>
  <si>
    <t>得意先名</t>
  </si>
  <si>
    <t>モミの木商会</t>
  </si>
  <si>
    <t>　　　　御　見　積　書</t>
  </si>
  <si>
    <t>東西商事（株）</t>
  </si>
  <si>
    <t>　毎度お引き立て、有難うございます。さてご依頼の件につき、</t>
  </si>
  <si>
    <t>下記のように、御見積もり申し上げます。よろしくご検討の程</t>
  </si>
  <si>
    <t>お願い申し上げます。</t>
  </si>
  <si>
    <t>御見積金額</t>
  </si>
  <si>
    <t>円</t>
  </si>
  <si>
    <t>数量</t>
  </si>
  <si>
    <t>金額</t>
  </si>
  <si>
    <t>消費税</t>
  </si>
  <si>
    <t>総合計</t>
  </si>
  <si>
    <t>小　計</t>
  </si>
  <si>
    <t xml:space="preserve"> 様</t>
  </si>
  <si>
    <t>T5</t>
  </si>
  <si>
    <t>学籍番号と氏名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</si>
</sst>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6"/>
      <name val="ＤＦＧ勘亭流"/>
      <family val="4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38" fontId="0" fillId="2" borderId="1" xfId="17" applyFill="1" applyBorder="1" applyAlignment="1">
      <alignment vertical="center"/>
    </xf>
    <xf numFmtId="38" fontId="0" fillId="0" borderId="1" xfId="17" applyBorder="1" applyAlignment="1">
      <alignment vertical="center"/>
    </xf>
    <xf numFmtId="38" fontId="0" fillId="0" borderId="0" xfId="17" applyBorder="1" applyAlignment="1">
      <alignment vertical="center"/>
    </xf>
    <xf numFmtId="38" fontId="0" fillId="0" borderId="1" xfId="17" applyBorder="1" applyAlignment="1">
      <alignment horizontal="center" vertical="center"/>
    </xf>
    <xf numFmtId="38" fontId="3" fillId="0" borderId="13" xfId="17" applyFont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6" fillId="0" borderId="0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6"/>
  <sheetViews>
    <sheetView tabSelected="1" workbookViewId="0" topLeftCell="A1">
      <selection activeCell="G4" sqref="G4"/>
    </sheetView>
  </sheetViews>
  <sheetFormatPr defaultColWidth="9.00390625" defaultRowHeight="13.5"/>
  <cols>
    <col min="3" max="3" width="11.625" style="0" customWidth="1"/>
    <col min="4" max="4" width="14.875" style="0" customWidth="1"/>
    <col min="5" max="5" width="11.25390625" style="0" customWidth="1"/>
    <col min="6" max="6" width="8.25390625" style="0" customWidth="1"/>
    <col min="7" max="7" width="11.125" style="0" customWidth="1"/>
    <col min="8" max="8" width="12.125" style="0" bestFit="1" customWidth="1"/>
  </cols>
  <sheetData>
    <row r="1" ht="14.25" thickBot="1"/>
    <row r="2" spans="2:8" ht="13.5">
      <c r="B2" s="6"/>
      <c r="C2" s="7"/>
      <c r="D2" s="7"/>
      <c r="E2" s="7"/>
      <c r="F2" s="7"/>
      <c r="G2" s="7"/>
      <c r="H2" s="8"/>
    </row>
    <row r="3" spans="2:8" ht="18.75">
      <c r="B3" s="9"/>
      <c r="C3" s="10"/>
      <c r="D3" s="11" t="s">
        <v>41</v>
      </c>
      <c r="E3" s="12"/>
      <c r="F3" s="10"/>
      <c r="G3" s="30" t="s">
        <v>55</v>
      </c>
      <c r="H3" s="13"/>
    </row>
    <row r="4" spans="2:8" ht="13.5">
      <c r="B4" s="9"/>
      <c r="C4" s="10"/>
      <c r="D4" s="10"/>
      <c r="E4" s="10"/>
      <c r="F4" s="10"/>
      <c r="G4" s="10"/>
      <c r="H4" s="13"/>
    </row>
    <row r="5" spans="2:8" ht="15.75" customHeight="1">
      <c r="B5" s="9"/>
      <c r="C5" s="14" t="s">
        <v>25</v>
      </c>
      <c r="D5" s="14" t="s">
        <v>39</v>
      </c>
      <c r="E5" s="10"/>
      <c r="F5" s="10"/>
      <c r="G5" s="15">
        <v>37783</v>
      </c>
      <c r="H5" s="13"/>
    </row>
    <row r="6" spans="2:8" ht="18" customHeight="1">
      <c r="B6" s="9"/>
      <c r="C6" s="28" t="s">
        <v>54</v>
      </c>
      <c r="D6" s="17" t="str">
        <f>VLOOKUP(C6,G28:H34,2,FALSE)</f>
        <v>モミの木商会</v>
      </c>
      <c r="E6" s="29" t="s">
        <v>53</v>
      </c>
      <c r="F6" s="10"/>
      <c r="G6" s="10" t="s">
        <v>42</v>
      </c>
      <c r="H6" s="13"/>
    </row>
    <row r="7" spans="2:8" ht="13.5">
      <c r="B7" s="9"/>
      <c r="C7" s="10"/>
      <c r="D7" s="10"/>
      <c r="E7" s="10"/>
      <c r="F7" s="10"/>
      <c r="G7" s="10"/>
      <c r="H7" s="13"/>
    </row>
    <row r="8" spans="2:8" ht="17.25" customHeight="1">
      <c r="B8" s="9"/>
      <c r="C8" s="10" t="s">
        <v>43</v>
      </c>
      <c r="D8" s="10"/>
      <c r="E8" s="10"/>
      <c r="F8" s="10"/>
      <c r="G8" s="10"/>
      <c r="H8" s="13"/>
    </row>
    <row r="9" spans="2:8" ht="17.25" customHeight="1">
      <c r="B9" s="9"/>
      <c r="C9" s="10" t="s">
        <v>44</v>
      </c>
      <c r="D9" s="10"/>
      <c r="E9" s="10"/>
      <c r="F9" s="10"/>
      <c r="G9" s="10"/>
      <c r="H9" s="13"/>
    </row>
    <row r="10" spans="2:8" ht="17.25" customHeight="1">
      <c r="B10" s="9"/>
      <c r="C10" s="18" t="s">
        <v>45</v>
      </c>
      <c r="D10" s="10"/>
      <c r="E10" s="10"/>
      <c r="F10" s="10"/>
      <c r="G10" s="10"/>
      <c r="H10" s="13"/>
    </row>
    <row r="11" spans="2:8" ht="14.25" thickBot="1">
      <c r="B11" s="9"/>
      <c r="C11" s="10"/>
      <c r="D11" s="10"/>
      <c r="E11" s="10"/>
      <c r="F11" s="10"/>
      <c r="G11" s="10"/>
      <c r="H11" s="13"/>
    </row>
    <row r="12" spans="2:8" ht="21.75" customHeight="1" thickBot="1">
      <c r="B12" s="9"/>
      <c r="C12" s="10"/>
      <c r="D12" s="4" t="s">
        <v>46</v>
      </c>
      <c r="E12" s="27">
        <f>G23</f>
        <v>14700</v>
      </c>
      <c r="F12" s="5" t="s">
        <v>47</v>
      </c>
      <c r="G12" s="10"/>
      <c r="H12" s="13"/>
    </row>
    <row r="13" spans="2:8" ht="18.75" customHeight="1">
      <c r="B13" s="9"/>
      <c r="C13" s="10"/>
      <c r="D13" s="10"/>
      <c r="E13" s="10"/>
      <c r="F13" s="10"/>
      <c r="G13" s="10"/>
      <c r="H13" s="13"/>
    </row>
    <row r="14" spans="2:8" ht="16.5" customHeight="1">
      <c r="B14" s="9"/>
      <c r="C14" s="22" t="s">
        <v>1</v>
      </c>
      <c r="D14" s="22" t="s">
        <v>2</v>
      </c>
      <c r="E14" s="22" t="s">
        <v>48</v>
      </c>
      <c r="F14" s="22" t="s">
        <v>3</v>
      </c>
      <c r="G14" s="22" t="s">
        <v>49</v>
      </c>
      <c r="H14" s="13"/>
    </row>
    <row r="15" spans="2:8" ht="16.5" customHeight="1">
      <c r="B15" s="9"/>
      <c r="C15" s="28" t="s">
        <v>12</v>
      </c>
      <c r="D15" s="16" t="str">
        <f aca="true" t="shared" si="0" ref="D15:D20">VLOOKUP(C15,$C$28:$E$36,2,FALSE)</f>
        <v>絵の具</v>
      </c>
      <c r="E15" s="23">
        <v>10</v>
      </c>
      <c r="F15" s="24">
        <f>VLOOKUP(C15,$C$28:$E$36,3,FALSE)</f>
        <v>750</v>
      </c>
      <c r="G15" s="24">
        <f>E15*F15</f>
        <v>7500</v>
      </c>
      <c r="H15" s="13"/>
    </row>
    <row r="16" spans="2:8" ht="16.5" customHeight="1">
      <c r="B16" s="9"/>
      <c r="C16" s="28" t="s">
        <v>4</v>
      </c>
      <c r="D16" s="16" t="str">
        <f t="shared" si="0"/>
        <v>Ａ４ノート</v>
      </c>
      <c r="E16" s="23">
        <v>20</v>
      </c>
      <c r="F16" s="24">
        <f>VLOOKUP(C16,$C$28:$E$36,3,FALSE)</f>
        <v>100</v>
      </c>
      <c r="G16" s="24">
        <f>E16*F16</f>
        <v>2000</v>
      </c>
      <c r="H16" s="13"/>
    </row>
    <row r="17" spans="2:8" ht="16.5" customHeight="1">
      <c r="B17" s="9"/>
      <c r="C17" s="28" t="s">
        <v>7</v>
      </c>
      <c r="D17" s="16" t="str">
        <f t="shared" si="0"/>
        <v>Ｂ５ファイル</v>
      </c>
      <c r="E17" s="23">
        <v>30</v>
      </c>
      <c r="F17" s="24">
        <f>VLOOKUP(C17,$C$28:$E$36,3,FALSE)</f>
        <v>150</v>
      </c>
      <c r="G17" s="24">
        <f>E17*F17</f>
        <v>4500</v>
      </c>
      <c r="H17" s="13"/>
    </row>
    <row r="18" spans="2:8" ht="16.5" customHeight="1">
      <c r="B18" s="9"/>
      <c r="C18" s="28"/>
      <c r="D18" s="16"/>
      <c r="E18" s="23"/>
      <c r="F18" s="24"/>
      <c r="G18" s="24"/>
      <c r="H18" s="13"/>
    </row>
    <row r="19" spans="2:8" ht="16.5" customHeight="1">
      <c r="B19" s="9"/>
      <c r="C19" s="28"/>
      <c r="D19" s="16"/>
      <c r="E19" s="23"/>
      <c r="F19" s="24"/>
      <c r="G19" s="24"/>
      <c r="H19" s="13"/>
    </row>
    <row r="20" spans="2:8" ht="16.5" customHeight="1">
      <c r="B20" s="9"/>
      <c r="C20" s="28"/>
      <c r="D20" s="16"/>
      <c r="E20" s="23"/>
      <c r="F20" s="24"/>
      <c r="G20" s="24"/>
      <c r="H20" s="13"/>
    </row>
    <row r="21" spans="2:8" ht="16.5" customHeight="1">
      <c r="B21" s="9"/>
      <c r="C21" s="10"/>
      <c r="D21" s="10"/>
      <c r="E21" s="25"/>
      <c r="F21" s="26" t="s">
        <v>52</v>
      </c>
      <c r="G21" s="24">
        <f>SUM(G15:G20)</f>
        <v>14000</v>
      </c>
      <c r="H21" s="13"/>
    </row>
    <row r="22" spans="2:8" ht="16.5" customHeight="1">
      <c r="B22" s="9"/>
      <c r="C22" s="10"/>
      <c r="D22" s="10"/>
      <c r="E22" s="25"/>
      <c r="F22" s="26" t="s">
        <v>50</v>
      </c>
      <c r="G22" s="24">
        <f>G21*0.05</f>
        <v>700</v>
      </c>
      <c r="H22" s="13"/>
    </row>
    <row r="23" spans="2:8" ht="16.5" customHeight="1">
      <c r="B23" s="9"/>
      <c r="C23" s="10"/>
      <c r="D23" s="10"/>
      <c r="E23" s="25"/>
      <c r="F23" s="26" t="s">
        <v>51</v>
      </c>
      <c r="G23" s="24">
        <f>G21+G22</f>
        <v>14700</v>
      </c>
      <c r="H23" s="13"/>
    </row>
    <row r="24" spans="2:8" ht="20.25" customHeight="1" thickBot="1">
      <c r="B24" s="19"/>
      <c r="C24" s="20"/>
      <c r="D24" s="20"/>
      <c r="E24" s="20"/>
      <c r="F24" s="20"/>
      <c r="G24" s="20"/>
      <c r="H24" s="21"/>
    </row>
    <row r="26" spans="3:7" ht="13.5">
      <c r="C26" t="s">
        <v>0</v>
      </c>
      <c r="G26" t="s">
        <v>24</v>
      </c>
    </row>
    <row r="27" spans="3:8" ht="13.5">
      <c r="C27" s="2" t="s">
        <v>1</v>
      </c>
      <c r="D27" s="2" t="s">
        <v>2</v>
      </c>
      <c r="E27" s="2" t="s">
        <v>3</v>
      </c>
      <c r="G27" s="3" t="s">
        <v>25</v>
      </c>
      <c r="H27" s="2" t="s">
        <v>39</v>
      </c>
    </row>
    <row r="28" spans="3:8" ht="13.5">
      <c r="C28" s="2" t="s">
        <v>4</v>
      </c>
      <c r="D28" s="1" t="s">
        <v>15</v>
      </c>
      <c r="E28" s="1">
        <v>100</v>
      </c>
      <c r="G28" s="2" t="s">
        <v>26</v>
      </c>
      <c r="H28" s="1" t="s">
        <v>33</v>
      </c>
    </row>
    <row r="29" spans="3:8" ht="13.5">
      <c r="C29" s="2" t="s">
        <v>5</v>
      </c>
      <c r="D29" s="1" t="s">
        <v>16</v>
      </c>
      <c r="E29" s="1">
        <v>250</v>
      </c>
      <c r="G29" s="2" t="s">
        <v>27</v>
      </c>
      <c r="H29" s="1" t="s">
        <v>34</v>
      </c>
    </row>
    <row r="30" spans="3:8" ht="13.5">
      <c r="C30" s="2" t="s">
        <v>6</v>
      </c>
      <c r="D30" s="1" t="s">
        <v>17</v>
      </c>
      <c r="E30" s="1">
        <v>150</v>
      </c>
      <c r="G30" s="2" t="s">
        <v>28</v>
      </c>
      <c r="H30" s="1" t="s">
        <v>35</v>
      </c>
    </row>
    <row r="31" spans="3:8" ht="13.5">
      <c r="C31" s="2" t="s">
        <v>8</v>
      </c>
      <c r="D31" s="1" t="s">
        <v>18</v>
      </c>
      <c r="E31" s="1">
        <v>400</v>
      </c>
      <c r="G31" s="2" t="s">
        <v>29</v>
      </c>
      <c r="H31" s="1" t="s">
        <v>36</v>
      </c>
    </row>
    <row r="32" spans="3:8" ht="13.5">
      <c r="C32" s="2" t="s">
        <v>9</v>
      </c>
      <c r="D32" s="1" t="s">
        <v>19</v>
      </c>
      <c r="E32" s="1">
        <v>450</v>
      </c>
      <c r="G32" s="2" t="s">
        <v>30</v>
      </c>
      <c r="H32" s="1" t="s">
        <v>40</v>
      </c>
    </row>
    <row r="33" spans="3:8" ht="13.5">
      <c r="C33" s="2" t="s">
        <v>10</v>
      </c>
      <c r="D33" s="1" t="s">
        <v>20</v>
      </c>
      <c r="E33" s="1">
        <v>300</v>
      </c>
      <c r="G33" s="2" t="s">
        <v>31</v>
      </c>
      <c r="H33" s="1" t="s">
        <v>37</v>
      </c>
    </row>
    <row r="34" spans="3:8" ht="13.5">
      <c r="C34" s="2" t="s">
        <v>11</v>
      </c>
      <c r="D34" s="1" t="s">
        <v>21</v>
      </c>
      <c r="E34" s="1">
        <v>750</v>
      </c>
      <c r="G34" s="2" t="s">
        <v>32</v>
      </c>
      <c r="H34" s="1" t="s">
        <v>38</v>
      </c>
    </row>
    <row r="35" spans="3:5" ht="13.5">
      <c r="C35" s="2" t="s">
        <v>13</v>
      </c>
      <c r="D35" s="1" t="s">
        <v>22</v>
      </c>
      <c r="E35" s="1">
        <v>50</v>
      </c>
    </row>
    <row r="36" spans="3:5" ht="13.5">
      <c r="C36" s="2" t="s">
        <v>14</v>
      </c>
      <c r="D36" s="1" t="s">
        <v>23</v>
      </c>
      <c r="E36" s="1">
        <v>800</v>
      </c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文教大学 湘南校舎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情報処理課</dc:creator>
  <cp:keywords/>
  <dc:description/>
  <cp:lastModifiedBy>情報処理課</cp:lastModifiedBy>
  <cp:lastPrinted>2003-06-11T03:21:25Z</cp:lastPrinted>
  <dcterms:created xsi:type="dcterms:W3CDTF">2003-06-11T02:09:57Z</dcterms:created>
  <dcterms:modified xsi:type="dcterms:W3CDTF">2003-06-11T03:34:41Z</dcterms:modified>
  <cp:category/>
  <cp:version/>
  <cp:contentType/>
  <cp:contentStatus/>
</cp:coreProperties>
</file>