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795" windowHeight="84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<sst xmlns="http://schemas.openxmlformats.org/spreadsheetml/2006/main" count="108" uniqueCount="29">
  <si>
    <t>価格戦略</t>
  </si>
  <si>
    <t>価格</t>
  </si>
  <si>
    <t>チーム１</t>
  </si>
  <si>
    <t>チーム２</t>
  </si>
  <si>
    <t>チーム３</t>
  </si>
  <si>
    <t>チーム４</t>
  </si>
  <si>
    <t>平均</t>
  </si>
  <si>
    <t>総売上数量</t>
  </si>
  <si>
    <t>売上高</t>
  </si>
  <si>
    <t>費用</t>
  </si>
  <si>
    <t>利益</t>
  </si>
  <si>
    <t>期間1</t>
  </si>
  <si>
    <t>期間2</t>
  </si>
  <si>
    <t>累積利益</t>
  </si>
  <si>
    <t>期間3</t>
  </si>
  <si>
    <t>価格-生産-マーケティング戦略</t>
  </si>
  <si>
    <t>生産数量</t>
  </si>
  <si>
    <t>マーケティングコスト</t>
  </si>
  <si>
    <t>潜在的総売上数量</t>
  </si>
  <si>
    <t>実際の売上数量</t>
  </si>
  <si>
    <t>在庫数量</t>
  </si>
  <si>
    <t>生産費</t>
  </si>
  <si>
    <t>在庫費</t>
  </si>
  <si>
    <t>総費用</t>
  </si>
  <si>
    <t>販売可能数量</t>
  </si>
  <si>
    <t>期間4</t>
  </si>
  <si>
    <t>期間5</t>
  </si>
  <si>
    <t>ルール確認</t>
  </si>
  <si>
    <t>累積利益(最終)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</si>
</sst>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i/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3.5"/>
  <cols>
    <col min="1" max="1" width="9.875" style="0" customWidth="1"/>
    <col min="2" max="2" width="10.875" style="0" customWidth="1"/>
    <col min="3" max="3" width="10.00390625" style="0" customWidth="1"/>
    <col min="4" max="4" width="10.25390625" style="0" customWidth="1"/>
  </cols>
  <sheetData>
    <row r="1" ht="13.5">
      <c r="A1" s="1" t="s">
        <v>0</v>
      </c>
    </row>
    <row r="2" spans="3:7" ht="13.5"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3.5">
      <c r="A3" s="3" t="s">
        <v>11</v>
      </c>
      <c r="B3" t="s">
        <v>1</v>
      </c>
      <c r="C3">
        <v>1000</v>
      </c>
      <c r="D3">
        <v>1000</v>
      </c>
      <c r="E3">
        <v>1000</v>
      </c>
      <c r="F3">
        <v>1000</v>
      </c>
      <c r="G3">
        <f>AVERAGE(C3:F3)</f>
        <v>1000</v>
      </c>
    </row>
    <row r="4" spans="1:6" ht="13.5">
      <c r="A4" s="3"/>
      <c r="B4" s="5" t="s">
        <v>27</v>
      </c>
      <c r="C4" s="4">
        <f>IF(C3&gt;1300,"ルール違反","")</f>
      </c>
      <c r="D4" s="4">
        <f>IF(D3&gt;1300,"ルール違反","")</f>
      </c>
      <c r="E4" s="4">
        <f>IF(E3&gt;1300,"ルール違反","")</f>
      </c>
      <c r="F4" s="4">
        <f>IF(F3&gt;1300,"ルール違反","")</f>
      </c>
    </row>
    <row r="5" spans="1:6" ht="13.5">
      <c r="A5" s="3"/>
      <c r="B5" t="s">
        <v>7</v>
      </c>
      <c r="C5" s="2">
        <f>ROUND((3000/3)+($G3*2000000/C3^2),0)</f>
        <v>3000</v>
      </c>
      <c r="D5" s="2">
        <f>ROUND((3000/3)+($G3*2000000/D3^2),0)</f>
        <v>3000</v>
      </c>
      <c r="E5" s="2">
        <f>ROUND((3000/3)+($G3*2000000/E3^2),0)</f>
        <v>3000</v>
      </c>
      <c r="F5" s="2">
        <f>ROUND((3000/3)+($G3*2000000/F3^2),0)</f>
        <v>3000</v>
      </c>
    </row>
    <row r="6" spans="1:6" ht="13.5">
      <c r="A6" s="3"/>
      <c r="B6" t="s">
        <v>8</v>
      </c>
      <c r="C6">
        <f>C3*C5</f>
        <v>3000000</v>
      </c>
      <c r="D6">
        <f>D3*D5</f>
        <v>3000000</v>
      </c>
      <c r="E6">
        <f>E3*E5</f>
        <v>3000000</v>
      </c>
      <c r="F6">
        <f>F3*F5</f>
        <v>3000000</v>
      </c>
    </row>
    <row r="7" spans="1:6" ht="13.5">
      <c r="A7" s="3"/>
      <c r="B7" t="s">
        <v>9</v>
      </c>
      <c r="C7">
        <f>(400*C5)+1000000</f>
        <v>2200000</v>
      </c>
      <c r="D7">
        <f>(400*D5)+1000000</f>
        <v>2200000</v>
      </c>
      <c r="E7">
        <f>(400*E5)+1000000</f>
        <v>2200000</v>
      </c>
      <c r="F7">
        <f>(400*F5)+1000000</f>
        <v>2200000</v>
      </c>
    </row>
    <row r="8" spans="1:6" ht="13.5">
      <c r="A8" s="3"/>
      <c r="B8" t="s">
        <v>10</v>
      </c>
      <c r="C8">
        <f>C6-C7</f>
        <v>800000</v>
      </c>
      <c r="D8">
        <f>D6-D7</f>
        <v>800000</v>
      </c>
      <c r="E8">
        <f>E6-E7</f>
        <v>800000</v>
      </c>
      <c r="F8">
        <f>F6-F7</f>
        <v>800000</v>
      </c>
    </row>
    <row r="9" spans="1:7" ht="13.5">
      <c r="A9" s="3" t="s">
        <v>12</v>
      </c>
      <c r="B9" t="s">
        <v>1</v>
      </c>
      <c r="C9">
        <v>1000</v>
      </c>
      <c r="D9">
        <v>1000</v>
      </c>
      <c r="E9">
        <v>1000</v>
      </c>
      <c r="F9">
        <v>1000</v>
      </c>
      <c r="G9">
        <f>AVERAGE(C9:F9)</f>
        <v>1000</v>
      </c>
    </row>
    <row r="10" spans="1:6" ht="13.5">
      <c r="A10" s="3"/>
      <c r="B10" s="5" t="s">
        <v>27</v>
      </c>
      <c r="C10" s="4">
        <f>IF(C9&gt;(C3*1.3),"ルール違反","")</f>
      </c>
      <c r="D10" s="4">
        <f>IF(D9&gt;(D3*1.3),"ルール違反","")</f>
      </c>
      <c r="E10" s="4">
        <f>IF(E9&gt;(E3*1.3),"ルール違反","")</f>
      </c>
      <c r="F10" s="4">
        <f>IF(F9&gt;(F3*1.3),"ルール違反","")</f>
      </c>
    </row>
    <row r="11" spans="1:6" ht="13.5">
      <c r="A11" s="3"/>
      <c r="B11" t="s">
        <v>7</v>
      </c>
      <c r="C11" s="2">
        <f>ROUND((C5/3)+($G9*2000000/C9^2),0)</f>
        <v>3000</v>
      </c>
      <c r="D11" s="2">
        <f>ROUND((D5/3)+($G9*2000000/D9^2),0)</f>
        <v>3000</v>
      </c>
      <c r="E11" s="2">
        <f>ROUND((E5/3)+($G9*2000000/E9^2),0)</f>
        <v>3000</v>
      </c>
      <c r="F11" s="2">
        <f>ROUND((F5/3)+($G9*2000000/F9^2),0)</f>
        <v>3000</v>
      </c>
    </row>
    <row r="12" spans="1:6" ht="13.5">
      <c r="A12" s="3"/>
      <c r="B12" t="s">
        <v>8</v>
      </c>
      <c r="C12">
        <f>C9*C11</f>
        <v>3000000</v>
      </c>
      <c r="D12">
        <f>D9*D11</f>
        <v>3000000</v>
      </c>
      <c r="E12">
        <f>E9*E11</f>
        <v>3000000</v>
      </c>
      <c r="F12">
        <f>F9*F11</f>
        <v>3000000</v>
      </c>
    </row>
    <row r="13" spans="1:6" ht="13.5">
      <c r="A13" s="3"/>
      <c r="B13" t="s">
        <v>9</v>
      </c>
      <c r="C13">
        <f>(400*C11)+1000000</f>
        <v>2200000</v>
      </c>
      <c r="D13">
        <f>(400*D11)+1000000</f>
        <v>2200000</v>
      </c>
      <c r="E13">
        <f>(400*E11)+1000000</f>
        <v>2200000</v>
      </c>
      <c r="F13">
        <f>(400*F11)+1000000</f>
        <v>2200000</v>
      </c>
    </row>
    <row r="14" spans="1:6" ht="13.5">
      <c r="A14" s="3"/>
      <c r="B14" t="s">
        <v>10</v>
      </c>
      <c r="C14">
        <f>C12-C13</f>
        <v>800000</v>
      </c>
      <c r="D14">
        <f>D12-D13</f>
        <v>800000</v>
      </c>
      <c r="E14">
        <f>E12-E13</f>
        <v>800000</v>
      </c>
      <c r="F14">
        <f>F12-F13</f>
        <v>800000</v>
      </c>
    </row>
    <row r="15" spans="2:6" ht="13.5">
      <c r="B15" t="s">
        <v>13</v>
      </c>
      <c r="C15">
        <f>C8+C14</f>
        <v>1600000</v>
      </c>
      <c r="D15">
        <f>D8+D14</f>
        <v>1600000</v>
      </c>
      <c r="E15">
        <f>E8+E14</f>
        <v>1600000</v>
      </c>
      <c r="F15">
        <f>F8+F14</f>
        <v>1600000</v>
      </c>
    </row>
    <row r="16" spans="1:7" ht="13.5">
      <c r="A16" s="3" t="s">
        <v>14</v>
      </c>
      <c r="B16" t="s">
        <v>1</v>
      </c>
      <c r="C16">
        <v>1000</v>
      </c>
      <c r="D16">
        <v>1000</v>
      </c>
      <c r="E16">
        <v>1000</v>
      </c>
      <c r="F16">
        <v>1000</v>
      </c>
      <c r="G16">
        <f>AVERAGE(C16:F16)</f>
        <v>1000</v>
      </c>
    </row>
    <row r="17" spans="1:6" ht="13.5">
      <c r="A17" s="3"/>
      <c r="B17" s="5" t="s">
        <v>27</v>
      </c>
      <c r="C17" s="4">
        <f>IF(C16&gt;(C9*1.3),"ルール違反","")</f>
      </c>
      <c r="D17" s="4">
        <f>IF(D16&gt;(D9*1.3),"ルール違反","")</f>
      </c>
      <c r="E17" s="4">
        <f>IF(E16&gt;(E9*1.3),"ルール違反","")</f>
      </c>
      <c r="F17" s="4">
        <f>IF(F16&gt;(F9*1.3),"ルール違反","")</f>
      </c>
    </row>
    <row r="18" spans="1:6" ht="13.5">
      <c r="A18" s="3"/>
      <c r="B18" t="s">
        <v>7</v>
      </c>
      <c r="C18" s="2">
        <f>ROUND((C11/3)+($G16*2000000/C16^2),0)</f>
        <v>3000</v>
      </c>
      <c r="D18" s="2">
        <f>ROUND((D11/3)+($G16*2000000/D16^2),0)</f>
        <v>3000</v>
      </c>
      <c r="E18" s="2">
        <f>ROUND((E11/3)+($G16*2000000/E16^2),0)</f>
        <v>3000</v>
      </c>
      <c r="F18" s="2">
        <f>ROUND((F11/3)+($G16*2000000/F16^2),0)</f>
        <v>3000</v>
      </c>
    </row>
    <row r="19" spans="1:6" ht="13.5">
      <c r="A19" s="3"/>
      <c r="B19" t="s">
        <v>8</v>
      </c>
      <c r="C19">
        <f>C16*C18</f>
        <v>3000000</v>
      </c>
      <c r="D19">
        <f>D16*D18</f>
        <v>3000000</v>
      </c>
      <c r="E19">
        <f>E16*E18</f>
        <v>3000000</v>
      </c>
      <c r="F19">
        <f>F16*F18</f>
        <v>3000000</v>
      </c>
    </row>
    <row r="20" spans="1:6" ht="13.5">
      <c r="A20" s="3"/>
      <c r="B20" t="s">
        <v>9</v>
      </c>
      <c r="C20">
        <f>(400*C18)+1000000</f>
        <v>2200000</v>
      </c>
      <c r="D20">
        <f>(400*D18)+1000000</f>
        <v>2200000</v>
      </c>
      <c r="E20">
        <f>(400*E18)+1000000</f>
        <v>2200000</v>
      </c>
      <c r="F20">
        <f>(400*F18)+1000000</f>
        <v>2200000</v>
      </c>
    </row>
    <row r="21" spans="1:6" ht="13.5">
      <c r="A21" s="3"/>
      <c r="B21" t="s">
        <v>10</v>
      </c>
      <c r="C21">
        <f>C19-C20</f>
        <v>800000</v>
      </c>
      <c r="D21">
        <f>D19-D20</f>
        <v>800000</v>
      </c>
      <c r="E21">
        <f>E19-E20</f>
        <v>800000</v>
      </c>
      <c r="F21">
        <f>F19-F20</f>
        <v>800000</v>
      </c>
    </row>
    <row r="22" spans="2:6" ht="13.5">
      <c r="B22" t="s">
        <v>13</v>
      </c>
      <c r="C22">
        <f>C15+C21</f>
        <v>2400000</v>
      </c>
      <c r="D22">
        <f>D15+D21</f>
        <v>2400000</v>
      </c>
      <c r="E22">
        <f>E15+E21</f>
        <v>2400000</v>
      </c>
      <c r="F22">
        <f>F15+F21</f>
        <v>2400000</v>
      </c>
    </row>
  </sheetData>
  <mergeCells count="3">
    <mergeCell ref="A9:A14"/>
    <mergeCell ref="A16:A21"/>
    <mergeCell ref="A3:A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6.375" style="0" customWidth="1"/>
  </cols>
  <sheetData>
    <row r="1" ht="13.5">
      <c r="A1" s="1" t="s">
        <v>15</v>
      </c>
    </row>
    <row r="2" spans="3:7" ht="13.5"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3.5">
      <c r="A3" s="3" t="s">
        <v>11</v>
      </c>
      <c r="B3" t="s">
        <v>1</v>
      </c>
      <c r="C3">
        <v>1000</v>
      </c>
      <c r="D3">
        <v>1000</v>
      </c>
      <c r="E3">
        <v>1000</v>
      </c>
      <c r="F3">
        <v>1000</v>
      </c>
      <c r="G3">
        <f>AVERAGE(C3:F3)</f>
        <v>1000</v>
      </c>
    </row>
    <row r="4" spans="1:6" ht="13.5">
      <c r="A4" s="3"/>
      <c r="B4" t="s">
        <v>16</v>
      </c>
      <c r="C4">
        <v>3000</v>
      </c>
      <c r="D4">
        <v>3000</v>
      </c>
      <c r="E4">
        <v>3000</v>
      </c>
      <c r="F4">
        <v>3000</v>
      </c>
    </row>
    <row r="5" spans="1:6" ht="13.5">
      <c r="A5" s="3"/>
      <c r="B5" t="s">
        <v>17</v>
      </c>
      <c r="C5">
        <v>0</v>
      </c>
      <c r="D5">
        <v>0</v>
      </c>
      <c r="E5">
        <v>0</v>
      </c>
      <c r="F5">
        <v>0</v>
      </c>
    </row>
    <row r="6" spans="1:6" ht="13.5">
      <c r="A6" s="3"/>
      <c r="B6" s="5" t="s">
        <v>27</v>
      </c>
      <c r="C6" s="4">
        <f>IF(OR(C3&gt;1300,C5&gt;2000000),"ルール違反","")</f>
      </c>
      <c r="D6" s="4">
        <f>IF(OR(D3&gt;1300,D5&gt;2000000),"ルール違反","")</f>
      </c>
      <c r="E6" s="4">
        <f>IF(OR(E3&gt;1300,E5&gt;2000000),"ルール違反","")</f>
      </c>
      <c r="F6" s="4">
        <f>IF(OR(F3&gt;1300,F5&gt;2000000),"ルール違反","")</f>
      </c>
    </row>
    <row r="7" spans="1:6" ht="13.5">
      <c r="A7" s="3"/>
      <c r="B7" t="s">
        <v>18</v>
      </c>
      <c r="C7">
        <f>ROUND(((3000/3)+($G3*2000000/C3^2))*((3000000+C5)/3000000),0)</f>
        <v>3000</v>
      </c>
      <c r="D7">
        <f>ROUND(((3000/3)+($G3*2000000/D3^2))*((3000000+D5)/3000000),0)</f>
        <v>3000</v>
      </c>
      <c r="E7">
        <f>ROUND(((3000/3)+($G3*2000000/E3^2))*((3000000+E5)/3000000),0)</f>
        <v>3000</v>
      </c>
      <c r="F7">
        <f>ROUND(((3000/3)+($G3*2000000/F3^2))*((3000000+F5)/3000000),0)</f>
        <v>3000</v>
      </c>
    </row>
    <row r="8" spans="1:6" ht="13.5">
      <c r="A8" s="3"/>
      <c r="B8" t="s">
        <v>19</v>
      </c>
      <c r="C8">
        <f>MIN(C4,C7)</f>
        <v>3000</v>
      </c>
      <c r="D8">
        <f>MIN(D4,D7)</f>
        <v>3000</v>
      </c>
      <c r="E8">
        <f>MIN(E4,E7)</f>
        <v>3000</v>
      </c>
      <c r="F8">
        <f>MIN(F4,F7)</f>
        <v>3000</v>
      </c>
    </row>
    <row r="9" spans="1:6" ht="13.5">
      <c r="A9" s="3"/>
      <c r="B9" t="s">
        <v>20</v>
      </c>
      <c r="C9">
        <f>C4-C8</f>
        <v>0</v>
      </c>
      <c r="D9">
        <f>D4-D8</f>
        <v>0</v>
      </c>
      <c r="E9">
        <f>E4-E8</f>
        <v>0</v>
      </c>
      <c r="F9">
        <f>F4-F8</f>
        <v>0</v>
      </c>
    </row>
    <row r="10" spans="1:6" ht="13.5">
      <c r="A10" s="3"/>
      <c r="B10" t="s">
        <v>8</v>
      </c>
      <c r="C10">
        <f>C3*C8</f>
        <v>3000000</v>
      </c>
      <c r="D10">
        <f>D3*D8</f>
        <v>3000000</v>
      </c>
      <c r="E10">
        <f>E3*E8</f>
        <v>3000000</v>
      </c>
      <c r="F10">
        <f>F3*F8</f>
        <v>3000000</v>
      </c>
    </row>
    <row r="11" spans="1:6" ht="13.5">
      <c r="A11" s="3"/>
      <c r="B11" t="s">
        <v>21</v>
      </c>
      <c r="C11">
        <f>(400*C8)+1000000</f>
        <v>2200000</v>
      </c>
      <c r="D11">
        <f>(400*D8)+1000000</f>
        <v>2200000</v>
      </c>
      <c r="E11">
        <f>(400*E8)+1000000</f>
        <v>2200000</v>
      </c>
      <c r="F11">
        <f>(400*F8)+1000000</f>
        <v>2200000</v>
      </c>
    </row>
    <row r="12" spans="1:6" ht="13.5">
      <c r="A12" s="3"/>
      <c r="B12" t="s">
        <v>22</v>
      </c>
      <c r="C12">
        <f>C9*200</f>
        <v>0</v>
      </c>
      <c r="D12">
        <f>D9*200</f>
        <v>0</v>
      </c>
      <c r="E12">
        <f>E9*200</f>
        <v>0</v>
      </c>
      <c r="F12">
        <f>F9*200</f>
        <v>0</v>
      </c>
    </row>
    <row r="13" spans="1:6" ht="13.5">
      <c r="A13" s="3"/>
      <c r="B13" t="s">
        <v>23</v>
      </c>
      <c r="C13">
        <f>C11+C12+C5</f>
        <v>2200000</v>
      </c>
      <c r="D13">
        <f>D11+D12+D5</f>
        <v>2200000</v>
      </c>
      <c r="E13">
        <f>E11+E12+E5</f>
        <v>2200000</v>
      </c>
      <c r="F13">
        <f>F11+F12+F5</f>
        <v>2200000</v>
      </c>
    </row>
    <row r="14" spans="1:6" ht="13.5">
      <c r="A14" s="3"/>
      <c r="B14" t="s">
        <v>10</v>
      </c>
      <c r="C14">
        <f>C10-C13</f>
        <v>800000</v>
      </c>
      <c r="D14">
        <f>D10-D13</f>
        <v>800000</v>
      </c>
      <c r="E14">
        <f>E10-E13</f>
        <v>800000</v>
      </c>
      <c r="F14">
        <f>F10-F13</f>
        <v>800000</v>
      </c>
    </row>
    <row r="15" spans="1:7" ht="13.5">
      <c r="A15" s="3" t="s">
        <v>12</v>
      </c>
      <c r="B15" t="s">
        <v>1</v>
      </c>
      <c r="C15">
        <v>1000</v>
      </c>
      <c r="D15">
        <v>1000</v>
      </c>
      <c r="E15">
        <v>1000</v>
      </c>
      <c r="F15">
        <v>1000</v>
      </c>
      <c r="G15">
        <f>AVERAGE(C15:F15)</f>
        <v>1000</v>
      </c>
    </row>
    <row r="16" spans="1:6" ht="13.5">
      <c r="A16" s="3"/>
      <c r="B16" t="s">
        <v>16</v>
      </c>
      <c r="C16">
        <v>3000</v>
      </c>
      <c r="D16">
        <v>3000</v>
      </c>
      <c r="E16">
        <v>3000</v>
      </c>
      <c r="F16">
        <v>3000</v>
      </c>
    </row>
    <row r="17" spans="1:6" ht="13.5">
      <c r="A17" s="3"/>
      <c r="B17" t="s">
        <v>17</v>
      </c>
      <c r="C17">
        <v>0</v>
      </c>
      <c r="D17">
        <v>0</v>
      </c>
      <c r="E17">
        <v>0</v>
      </c>
      <c r="F17">
        <v>0</v>
      </c>
    </row>
    <row r="18" spans="1:6" ht="13.5">
      <c r="A18" s="3"/>
      <c r="B18" s="5" t="s">
        <v>27</v>
      </c>
      <c r="C18" s="4">
        <f>IF(OR(C15&gt;C3*1.3,C17&gt;C5+2000000,C17&lt;C5-2000000),"ルール違反","")</f>
      </c>
      <c r="D18" s="4">
        <f>IF(OR(D15&gt;1300,D17&gt;2000000),"ルール違反","")</f>
      </c>
      <c r="E18" s="4">
        <f>IF(OR(E15&gt;1300,E17&gt;2000000),"ルール違反","")</f>
      </c>
      <c r="F18" s="4">
        <f>IF(OR(F15&gt;1300,F17&gt;2000000),"ルール違反","")</f>
      </c>
    </row>
    <row r="19" spans="1:6" ht="13.5">
      <c r="A19" s="3"/>
      <c r="B19" t="s">
        <v>24</v>
      </c>
      <c r="C19">
        <f>C9+C16</f>
        <v>3000</v>
      </c>
      <c r="D19">
        <f>D9+D16</f>
        <v>3000</v>
      </c>
      <c r="E19">
        <f>E9+E16</f>
        <v>3000</v>
      </c>
      <c r="F19">
        <f>F9+F16</f>
        <v>3000</v>
      </c>
    </row>
    <row r="20" spans="1:6" ht="13.5">
      <c r="A20" s="3"/>
      <c r="B20" t="s">
        <v>18</v>
      </c>
      <c r="C20">
        <f>ROUND(((C8/3)+($G15*2000000/C15^2))*((3000000+C17)/3000000),0)</f>
        <v>3000</v>
      </c>
      <c r="D20">
        <f>ROUND(((D8/3)+($G15*2000000/D15^2))*((3000000+D17)/3000000),0)</f>
        <v>3000</v>
      </c>
      <c r="E20">
        <f>ROUND(((E8/3)+($G15*2000000/E15^2))*((3000000+E17)/3000000),0)</f>
        <v>3000</v>
      </c>
      <c r="F20">
        <f>ROUND(((F8/3)+($G15*2000000/F15^2))*((3000000+F17)/3000000),0)</f>
        <v>3000</v>
      </c>
    </row>
    <row r="21" spans="1:6" ht="13.5">
      <c r="A21" s="3"/>
      <c r="B21" t="s">
        <v>19</v>
      </c>
      <c r="C21">
        <f>MIN(C19,C20)</f>
        <v>3000</v>
      </c>
      <c r="D21">
        <f>MIN(D19,D20)</f>
        <v>3000</v>
      </c>
      <c r="E21">
        <f>MIN(E19,E20)</f>
        <v>3000</v>
      </c>
      <c r="F21">
        <f>MIN(F19,F20)</f>
        <v>3000</v>
      </c>
    </row>
    <row r="22" spans="1:6" ht="13.5">
      <c r="A22" s="3"/>
      <c r="B22" t="s">
        <v>20</v>
      </c>
      <c r="C22">
        <f>C19-C21</f>
        <v>0</v>
      </c>
      <c r="D22">
        <f>D19-D21</f>
        <v>0</v>
      </c>
      <c r="E22">
        <f>E19-E21</f>
        <v>0</v>
      </c>
      <c r="F22">
        <f>F19-F21</f>
        <v>0</v>
      </c>
    </row>
    <row r="23" spans="1:6" ht="13.5">
      <c r="A23" s="3"/>
      <c r="B23" t="s">
        <v>8</v>
      </c>
      <c r="C23">
        <f>C15*C21</f>
        <v>3000000</v>
      </c>
      <c r="D23">
        <f>D15*D21</f>
        <v>3000000</v>
      </c>
      <c r="E23">
        <f>E15*E21</f>
        <v>3000000</v>
      </c>
      <c r="F23">
        <f>F15*F21</f>
        <v>3000000</v>
      </c>
    </row>
    <row r="24" spans="1:6" ht="13.5">
      <c r="A24" s="3"/>
      <c r="B24" t="s">
        <v>21</v>
      </c>
      <c r="C24">
        <f>(400*C21)+1000000</f>
        <v>2200000</v>
      </c>
      <c r="D24">
        <f>(400*D21)+1000000</f>
        <v>2200000</v>
      </c>
      <c r="E24">
        <f>(400*E21)+1000000</f>
        <v>2200000</v>
      </c>
      <c r="F24">
        <f>(400*F21)+1000000</f>
        <v>2200000</v>
      </c>
    </row>
    <row r="25" spans="1:6" ht="13.5">
      <c r="A25" s="3"/>
      <c r="B25" t="s">
        <v>22</v>
      </c>
      <c r="C25">
        <f>C22*200</f>
        <v>0</v>
      </c>
      <c r="D25">
        <f>D22*200</f>
        <v>0</v>
      </c>
      <c r="E25">
        <f>E22*200</f>
        <v>0</v>
      </c>
      <c r="F25">
        <f>F22*200</f>
        <v>0</v>
      </c>
    </row>
    <row r="26" spans="1:6" ht="13.5">
      <c r="A26" s="3"/>
      <c r="B26" t="s">
        <v>23</v>
      </c>
      <c r="C26">
        <f>C24+C25+C17</f>
        <v>2200000</v>
      </c>
      <c r="D26">
        <f>D24+D25+D17</f>
        <v>2200000</v>
      </c>
      <c r="E26">
        <f>E24+E25+E17</f>
        <v>2200000</v>
      </c>
      <c r="F26">
        <f>F24+F25+F17</f>
        <v>2200000</v>
      </c>
    </row>
    <row r="27" spans="1:6" ht="13.5">
      <c r="A27" s="3"/>
      <c r="B27" t="s">
        <v>10</v>
      </c>
      <c r="C27">
        <f>C23-C26</f>
        <v>800000</v>
      </c>
      <c r="D27">
        <f>D23-D26</f>
        <v>800000</v>
      </c>
      <c r="E27">
        <f>E23-E26</f>
        <v>800000</v>
      </c>
      <c r="F27">
        <f>F23-F26</f>
        <v>800000</v>
      </c>
    </row>
    <row r="28" spans="2:6" ht="13.5">
      <c r="B28" t="s">
        <v>13</v>
      </c>
      <c r="C28">
        <f>C14+C27</f>
        <v>1600000</v>
      </c>
      <c r="D28">
        <f>D14+D27</f>
        <v>1600000</v>
      </c>
      <c r="E28">
        <f>E14+E27</f>
        <v>1600000</v>
      </c>
      <c r="F28">
        <f>F14+F27</f>
        <v>1600000</v>
      </c>
    </row>
    <row r="29" spans="1:7" ht="13.5">
      <c r="A29" s="3" t="s">
        <v>14</v>
      </c>
      <c r="B29" t="s">
        <v>1</v>
      </c>
      <c r="C29">
        <v>1000</v>
      </c>
      <c r="D29">
        <v>1000</v>
      </c>
      <c r="E29">
        <v>1000</v>
      </c>
      <c r="F29">
        <v>1000</v>
      </c>
      <c r="G29">
        <f>AVERAGE(C29:F29)</f>
        <v>1000</v>
      </c>
    </row>
    <row r="30" spans="1:6" ht="13.5">
      <c r="A30" s="3"/>
      <c r="B30" t="s">
        <v>16</v>
      </c>
      <c r="C30">
        <v>3000</v>
      </c>
      <c r="D30">
        <v>3000</v>
      </c>
      <c r="E30">
        <v>3000</v>
      </c>
      <c r="F30">
        <v>3000</v>
      </c>
    </row>
    <row r="31" spans="1:6" ht="13.5">
      <c r="A31" s="3"/>
      <c r="B31" t="s">
        <v>17</v>
      </c>
      <c r="C31">
        <v>0</v>
      </c>
      <c r="D31">
        <v>0</v>
      </c>
      <c r="E31">
        <v>0</v>
      </c>
      <c r="F31">
        <v>0</v>
      </c>
    </row>
    <row r="32" spans="1:6" ht="13.5">
      <c r="A32" s="3"/>
      <c r="B32" s="5" t="s">
        <v>27</v>
      </c>
      <c r="C32" s="4">
        <f>IF(OR(C29&gt;C15*1.3,C31&gt;C17+2000000,C31&lt;C17-2000000),"ルール違反","")</f>
      </c>
      <c r="D32" s="4">
        <f>IF(OR(D29&gt;D15*1.3,D31&gt;D17+2000000,D31&lt;D17-2000000),"ルール違反","")</f>
      </c>
      <c r="E32" s="4">
        <f>IF(OR(E29&gt;E15*1.3,E31&gt;E17+2000000,E31&lt;E17-2000000),"ルール違反","")</f>
      </c>
      <c r="F32" s="4">
        <f>IF(OR(F29&gt;F15*1.3,F31&gt;F17+2000000,F31&lt;F17-2000000),"ルール違反","")</f>
      </c>
    </row>
    <row r="33" spans="1:6" ht="13.5">
      <c r="A33" s="3"/>
      <c r="B33" t="s">
        <v>24</v>
      </c>
      <c r="C33">
        <f>C22+C30</f>
        <v>3000</v>
      </c>
      <c r="D33">
        <f>D22+D30</f>
        <v>3000</v>
      </c>
      <c r="E33">
        <f>E22+E30</f>
        <v>3000</v>
      </c>
      <c r="F33">
        <f>F22+F30</f>
        <v>3000</v>
      </c>
    </row>
    <row r="34" spans="1:6" ht="13.5">
      <c r="A34" s="3"/>
      <c r="B34" t="s">
        <v>18</v>
      </c>
      <c r="C34">
        <f>ROUND(((C21/3)+($G29*2000000/C29^2))*((3000000+C31)/3000000),0)</f>
        <v>3000</v>
      </c>
      <c r="D34">
        <f>ROUND(((D21/3)+($G29*2000000/D29^2))*((3000000+D31)/3000000),0)</f>
        <v>3000</v>
      </c>
      <c r="E34">
        <f>ROUND(((E21/3)+($G29*2000000/E29^2))*((3000000+E31)/3000000),0)</f>
        <v>3000</v>
      </c>
      <c r="F34">
        <f>ROUND(((F21/3)+($G29*2000000/F29^2))*((3000000+F31)/3000000),0)</f>
        <v>3000</v>
      </c>
    </row>
    <row r="35" spans="1:6" ht="13.5">
      <c r="A35" s="3"/>
      <c r="B35" t="s">
        <v>19</v>
      </c>
      <c r="C35">
        <f>MIN(C33,C34)</f>
        <v>3000</v>
      </c>
      <c r="D35">
        <f>MIN(D33,D34)</f>
        <v>3000</v>
      </c>
      <c r="E35">
        <f>MIN(E33,E34)</f>
        <v>3000</v>
      </c>
      <c r="F35">
        <f>MIN(F33,F34)</f>
        <v>3000</v>
      </c>
    </row>
    <row r="36" spans="1:6" ht="13.5">
      <c r="A36" s="3"/>
      <c r="B36" t="s">
        <v>20</v>
      </c>
      <c r="C36">
        <f>C33-C35</f>
        <v>0</v>
      </c>
      <c r="D36">
        <f>D33-D35</f>
        <v>0</v>
      </c>
      <c r="E36">
        <f>E33-E35</f>
        <v>0</v>
      </c>
      <c r="F36">
        <f>F33-F35</f>
        <v>0</v>
      </c>
    </row>
    <row r="37" spans="1:6" ht="13.5">
      <c r="A37" s="3"/>
      <c r="B37" t="s">
        <v>8</v>
      </c>
      <c r="C37">
        <f>C29*C35</f>
        <v>3000000</v>
      </c>
      <c r="D37">
        <f>D29*D35</f>
        <v>3000000</v>
      </c>
      <c r="E37">
        <f>E29*E35</f>
        <v>3000000</v>
      </c>
      <c r="F37">
        <f>F29*F35</f>
        <v>3000000</v>
      </c>
    </row>
    <row r="38" spans="1:6" ht="13.5">
      <c r="A38" s="3"/>
      <c r="B38" t="s">
        <v>21</v>
      </c>
      <c r="C38">
        <f>(400*C35)+1000000</f>
        <v>2200000</v>
      </c>
      <c r="D38">
        <f>(400*D35)+1000000</f>
        <v>2200000</v>
      </c>
      <c r="E38">
        <f>(400*E35)+1000000</f>
        <v>2200000</v>
      </c>
      <c r="F38">
        <f>(400*F35)+1000000</f>
        <v>2200000</v>
      </c>
    </row>
    <row r="39" spans="1:6" ht="13.5">
      <c r="A39" s="3"/>
      <c r="B39" t="s">
        <v>22</v>
      </c>
      <c r="C39">
        <f>C36*200</f>
        <v>0</v>
      </c>
      <c r="D39">
        <f>D36*200</f>
        <v>0</v>
      </c>
      <c r="E39">
        <f>E36*200</f>
        <v>0</v>
      </c>
      <c r="F39">
        <f>F36*200</f>
        <v>0</v>
      </c>
    </row>
    <row r="40" spans="1:6" ht="13.5">
      <c r="A40" s="3"/>
      <c r="B40" t="s">
        <v>23</v>
      </c>
      <c r="C40">
        <f>C38+C39+C31</f>
        <v>2200000</v>
      </c>
      <c r="D40">
        <f>D38+D39+D31</f>
        <v>2200000</v>
      </c>
      <c r="E40">
        <f>E38+E39+E31</f>
        <v>2200000</v>
      </c>
      <c r="F40">
        <f>F38+F39+F31</f>
        <v>2200000</v>
      </c>
    </row>
    <row r="41" spans="1:6" ht="13.5">
      <c r="A41" s="3"/>
      <c r="B41" t="s">
        <v>10</v>
      </c>
      <c r="C41">
        <f>C37-C40</f>
        <v>800000</v>
      </c>
      <c r="D41">
        <f>D37-D40</f>
        <v>800000</v>
      </c>
      <c r="E41">
        <f>E37-E40</f>
        <v>800000</v>
      </c>
      <c r="F41">
        <f>F37-F40</f>
        <v>800000</v>
      </c>
    </row>
    <row r="42" spans="2:6" ht="13.5">
      <c r="B42" t="s">
        <v>13</v>
      </c>
      <c r="C42">
        <f>C28+C41</f>
        <v>2400000</v>
      </c>
      <c r="D42">
        <f>D28+D41</f>
        <v>2400000</v>
      </c>
      <c r="E42">
        <f>E28+E41</f>
        <v>2400000</v>
      </c>
      <c r="F42">
        <f>F28+F41</f>
        <v>2400000</v>
      </c>
    </row>
    <row r="43" spans="1:7" ht="13.5">
      <c r="A43" s="3" t="s">
        <v>25</v>
      </c>
      <c r="B43" t="s">
        <v>1</v>
      </c>
      <c r="C43">
        <v>1000</v>
      </c>
      <c r="D43">
        <v>1000</v>
      </c>
      <c r="E43">
        <v>1000</v>
      </c>
      <c r="F43">
        <v>1000</v>
      </c>
      <c r="G43">
        <f>AVERAGE(C43:F43)</f>
        <v>1000</v>
      </c>
    </row>
    <row r="44" spans="1:6" ht="13.5">
      <c r="A44" s="3"/>
      <c r="B44" t="s">
        <v>16</v>
      </c>
      <c r="C44">
        <v>3000</v>
      </c>
      <c r="D44">
        <v>3000</v>
      </c>
      <c r="E44">
        <v>3000</v>
      </c>
      <c r="F44">
        <v>3000</v>
      </c>
    </row>
    <row r="45" spans="1:6" ht="13.5">
      <c r="A45" s="3"/>
      <c r="B45" t="s">
        <v>17</v>
      </c>
      <c r="C45">
        <v>0</v>
      </c>
      <c r="D45">
        <v>0</v>
      </c>
      <c r="E45">
        <v>0</v>
      </c>
      <c r="F45">
        <v>0</v>
      </c>
    </row>
    <row r="46" spans="1:6" ht="13.5">
      <c r="A46" s="3"/>
      <c r="B46" s="5" t="s">
        <v>27</v>
      </c>
      <c r="C46" s="4">
        <f>IF(OR(C43&gt;C29*1.3,C45&gt;C31+2000000,C45&lt;C31-2000000),"ルール違反","")</f>
      </c>
      <c r="D46" s="4">
        <f>IF(OR(D43&gt;D29*1.3,D45&gt;D31+2000000,D45&lt;D31-2000000),"ルール違反","")</f>
      </c>
      <c r="E46" s="4">
        <f>IF(OR(E43&gt;E29*1.3,E45&gt;E31+2000000,E45&lt;E31-2000000),"ルール違反","")</f>
      </c>
      <c r="F46" s="4">
        <f>IF(OR(F43&gt;F29*1.3,F45&gt;F31+2000000,F45&lt;F31-2000000),"ルール違反","")</f>
      </c>
    </row>
    <row r="47" spans="1:6" ht="13.5">
      <c r="A47" s="3"/>
      <c r="B47" t="s">
        <v>24</v>
      </c>
      <c r="C47">
        <f>C36+C44</f>
        <v>3000</v>
      </c>
      <c r="D47">
        <f>D36+D44</f>
        <v>3000</v>
      </c>
      <c r="E47">
        <f>E36+E44</f>
        <v>3000</v>
      </c>
      <c r="F47">
        <f>F36+F44</f>
        <v>3000</v>
      </c>
    </row>
    <row r="48" spans="1:6" ht="13.5">
      <c r="A48" s="3"/>
      <c r="B48" t="s">
        <v>18</v>
      </c>
      <c r="C48">
        <f>ROUND(((C35/3)+($G43*2000000/C43^2))*((3000000+C45)/3000000),0)</f>
        <v>3000</v>
      </c>
      <c r="D48">
        <f>ROUND(((D35/3)+($G43*2000000/D43^2))*((3000000+D45)/3000000),0)</f>
        <v>3000</v>
      </c>
      <c r="E48">
        <f>ROUND(((E35/3)+($G43*2000000/E43^2))*((3000000+E45)/3000000),0)</f>
        <v>3000</v>
      </c>
      <c r="F48">
        <f>ROUND(((F35/3)+($G43*2000000/F43^2))*((3000000+F45)/3000000),0)</f>
        <v>3000</v>
      </c>
    </row>
    <row r="49" spans="1:6" ht="13.5">
      <c r="A49" s="3"/>
      <c r="B49" t="s">
        <v>19</v>
      </c>
      <c r="C49">
        <f>MIN(C47,C48)</f>
        <v>3000</v>
      </c>
      <c r="D49">
        <f>MIN(D47,D48)</f>
        <v>3000</v>
      </c>
      <c r="E49">
        <f>MIN(E47,E48)</f>
        <v>3000</v>
      </c>
      <c r="F49">
        <f>MIN(F47,F48)</f>
        <v>3000</v>
      </c>
    </row>
    <row r="50" spans="1:6" ht="13.5">
      <c r="A50" s="3"/>
      <c r="B50" t="s">
        <v>20</v>
      </c>
      <c r="C50">
        <f>C47-C49</f>
        <v>0</v>
      </c>
      <c r="D50">
        <f>D47-D49</f>
        <v>0</v>
      </c>
      <c r="E50">
        <f>E47-E49</f>
        <v>0</v>
      </c>
      <c r="F50">
        <f>F47-F49</f>
        <v>0</v>
      </c>
    </row>
    <row r="51" spans="1:6" ht="13.5">
      <c r="A51" s="3"/>
      <c r="B51" t="s">
        <v>8</v>
      </c>
      <c r="C51">
        <f>C43*C49</f>
        <v>3000000</v>
      </c>
      <c r="D51">
        <f>D43*D49</f>
        <v>3000000</v>
      </c>
      <c r="E51">
        <f>E43*E49</f>
        <v>3000000</v>
      </c>
      <c r="F51">
        <f>F43*F49</f>
        <v>3000000</v>
      </c>
    </row>
    <row r="52" spans="1:6" ht="13.5">
      <c r="A52" s="3"/>
      <c r="B52" t="s">
        <v>21</v>
      </c>
      <c r="C52">
        <f>(400*C49)+1000000</f>
        <v>2200000</v>
      </c>
      <c r="D52">
        <f>(400*D49)+1000000</f>
        <v>2200000</v>
      </c>
      <c r="E52">
        <f>(400*E49)+1000000</f>
        <v>2200000</v>
      </c>
      <c r="F52">
        <f>(400*F49)+1000000</f>
        <v>2200000</v>
      </c>
    </row>
    <row r="53" spans="1:6" ht="13.5">
      <c r="A53" s="3"/>
      <c r="B53" t="s">
        <v>22</v>
      </c>
      <c r="C53">
        <f>C50*200</f>
        <v>0</v>
      </c>
      <c r="D53">
        <f>D50*200</f>
        <v>0</v>
      </c>
      <c r="E53">
        <f>E50*200</f>
        <v>0</v>
      </c>
      <c r="F53">
        <f>F50*200</f>
        <v>0</v>
      </c>
    </row>
    <row r="54" spans="1:6" ht="13.5">
      <c r="A54" s="3"/>
      <c r="B54" t="s">
        <v>23</v>
      </c>
      <c r="C54">
        <f>C52+C53+C45</f>
        <v>2200000</v>
      </c>
      <c r="D54">
        <f>D52+D53+D45</f>
        <v>2200000</v>
      </c>
      <c r="E54">
        <f>E52+E53+E45</f>
        <v>2200000</v>
      </c>
      <c r="F54">
        <f>F52+F53+F45</f>
        <v>2200000</v>
      </c>
    </row>
    <row r="55" spans="1:6" ht="13.5">
      <c r="A55" s="3"/>
      <c r="B55" t="s">
        <v>10</v>
      </c>
      <c r="C55">
        <f>C51-C54</f>
        <v>800000</v>
      </c>
      <c r="D55">
        <f>D51-D54</f>
        <v>800000</v>
      </c>
      <c r="E55">
        <f>E51-E54</f>
        <v>800000</v>
      </c>
      <c r="F55">
        <f>F51-F54</f>
        <v>800000</v>
      </c>
    </row>
    <row r="56" spans="2:6" ht="13.5">
      <c r="B56" t="s">
        <v>13</v>
      </c>
      <c r="C56">
        <f>C42+C55</f>
        <v>3200000</v>
      </c>
      <c r="D56">
        <f>D42+D55</f>
        <v>3200000</v>
      </c>
      <c r="E56">
        <f>E42+E55</f>
        <v>3200000</v>
      </c>
      <c r="F56">
        <f>F42+F55</f>
        <v>3200000</v>
      </c>
    </row>
    <row r="57" spans="1:7" ht="13.5">
      <c r="A57" s="3" t="s">
        <v>26</v>
      </c>
      <c r="B57" t="s">
        <v>1</v>
      </c>
      <c r="C57">
        <v>1000</v>
      </c>
      <c r="D57">
        <v>1000</v>
      </c>
      <c r="E57">
        <v>1000</v>
      </c>
      <c r="F57">
        <v>1000</v>
      </c>
      <c r="G57">
        <f>AVERAGE(C57:F57)</f>
        <v>1000</v>
      </c>
    </row>
    <row r="58" spans="1:6" ht="13.5">
      <c r="A58" s="3"/>
      <c r="B58" t="s">
        <v>16</v>
      </c>
      <c r="C58">
        <v>3000</v>
      </c>
      <c r="D58">
        <v>3000</v>
      </c>
      <c r="E58">
        <v>3000</v>
      </c>
      <c r="F58">
        <v>3000</v>
      </c>
    </row>
    <row r="59" spans="1:6" ht="13.5">
      <c r="A59" s="3"/>
      <c r="B59" t="s">
        <v>17</v>
      </c>
      <c r="C59">
        <v>0</v>
      </c>
      <c r="D59">
        <v>0</v>
      </c>
      <c r="E59">
        <v>0</v>
      </c>
      <c r="F59">
        <v>0</v>
      </c>
    </row>
    <row r="60" spans="1:6" ht="13.5">
      <c r="A60" s="3"/>
      <c r="B60" s="5" t="s">
        <v>27</v>
      </c>
      <c r="C60" s="4">
        <f>IF(OR(C57&gt;C43*1.3,C59&gt;C45+2000000,C59&lt;C45-2000000),"ルール違反","")</f>
      </c>
      <c r="D60" s="4">
        <f>IF(OR(D57&gt;D43*1.3,D59&gt;D45+2000000,D59&lt;D45-2000000),"ルール違反","")</f>
      </c>
      <c r="E60" s="4">
        <f>IF(OR(E57&gt;E43*1.3,E59&gt;E45+2000000,E59&lt;E45-2000000),"ルール違反","")</f>
      </c>
      <c r="F60" s="4">
        <f>IF(OR(F57&gt;F43*1.3,F59&gt;F45+2000000,F59&lt;F45-2000000),"ルール違反","")</f>
      </c>
    </row>
    <row r="61" spans="1:6" ht="13.5">
      <c r="A61" s="3"/>
      <c r="B61" t="s">
        <v>24</v>
      </c>
      <c r="C61">
        <f>C50+C58</f>
        <v>3000</v>
      </c>
      <c r="D61">
        <f>D50+D58</f>
        <v>3000</v>
      </c>
      <c r="E61">
        <f>E50+E58</f>
        <v>3000</v>
      </c>
      <c r="F61">
        <f>F50+F58</f>
        <v>3000</v>
      </c>
    </row>
    <row r="62" spans="1:6" ht="13.5">
      <c r="A62" s="3"/>
      <c r="B62" t="s">
        <v>18</v>
      </c>
      <c r="C62">
        <f>ROUND(((C49/3)+($G57*2000000/C57^2))*((3000000+C59)/3000000),0)</f>
        <v>3000</v>
      </c>
      <c r="D62">
        <f>ROUND(((D49/3)+($G57*2000000/D57^2))*((3000000+D59)/3000000),0)</f>
        <v>3000</v>
      </c>
      <c r="E62">
        <f>ROUND(((E49/3)+($G57*2000000/E57^2))*((3000000+E59)/3000000),0)</f>
        <v>3000</v>
      </c>
      <c r="F62">
        <f>ROUND(((F49/3)+($G57*2000000/F57^2))*((3000000+F59)/3000000),0)</f>
        <v>3000</v>
      </c>
    </row>
    <row r="63" spans="1:6" ht="13.5">
      <c r="A63" s="3"/>
      <c r="B63" t="s">
        <v>19</v>
      </c>
      <c r="C63">
        <f>MIN(C61,C62)</f>
        <v>3000</v>
      </c>
      <c r="D63">
        <f>MIN(D61,D62)</f>
        <v>3000</v>
      </c>
      <c r="E63">
        <f>MIN(E61,E62)</f>
        <v>3000</v>
      </c>
      <c r="F63">
        <f>MIN(F61,F62)</f>
        <v>3000</v>
      </c>
    </row>
    <row r="64" spans="1:6" ht="13.5">
      <c r="A64" s="3"/>
      <c r="B64" t="s">
        <v>20</v>
      </c>
      <c r="C64">
        <f>C61-C63</f>
        <v>0</v>
      </c>
      <c r="D64">
        <f>D61-D63</f>
        <v>0</v>
      </c>
      <c r="E64">
        <f>E61-E63</f>
        <v>0</v>
      </c>
      <c r="F64">
        <f>F61-F63</f>
        <v>0</v>
      </c>
    </row>
    <row r="65" spans="1:6" ht="13.5">
      <c r="A65" s="3"/>
      <c r="B65" t="s">
        <v>8</v>
      </c>
      <c r="C65">
        <f>C57*C63</f>
        <v>3000000</v>
      </c>
      <c r="D65">
        <f>D57*D63</f>
        <v>3000000</v>
      </c>
      <c r="E65">
        <f>E57*E63</f>
        <v>3000000</v>
      </c>
      <c r="F65">
        <f>F57*F63</f>
        <v>3000000</v>
      </c>
    </row>
    <row r="66" spans="1:6" ht="13.5">
      <c r="A66" s="3"/>
      <c r="B66" t="s">
        <v>21</v>
      </c>
      <c r="C66">
        <f>(400*C63)+1000000</f>
        <v>2200000</v>
      </c>
      <c r="D66">
        <f>(400*D63)+1000000</f>
        <v>2200000</v>
      </c>
      <c r="E66">
        <f>(400*E63)+1000000</f>
        <v>2200000</v>
      </c>
      <c r="F66">
        <f>(400*F63)+1000000</f>
        <v>2200000</v>
      </c>
    </row>
    <row r="67" spans="1:6" ht="13.5">
      <c r="A67" s="3"/>
      <c r="B67" t="s">
        <v>22</v>
      </c>
      <c r="C67">
        <f>C64*200</f>
        <v>0</v>
      </c>
      <c r="D67">
        <f>D64*200</f>
        <v>0</v>
      </c>
      <c r="E67">
        <f>E64*200</f>
        <v>0</v>
      </c>
      <c r="F67">
        <f>F64*200</f>
        <v>0</v>
      </c>
    </row>
    <row r="68" spans="1:6" ht="13.5">
      <c r="A68" s="3"/>
      <c r="B68" t="s">
        <v>23</v>
      </c>
      <c r="C68">
        <f>C66+C67+C59</f>
        <v>2200000</v>
      </c>
      <c r="D68">
        <f>D66+D67+D59</f>
        <v>2200000</v>
      </c>
      <c r="E68">
        <f>E66+E67+E59</f>
        <v>2200000</v>
      </c>
      <c r="F68">
        <f>F66+F67+F59</f>
        <v>2200000</v>
      </c>
    </row>
    <row r="69" spans="1:6" ht="13.5">
      <c r="A69" s="3"/>
      <c r="B69" t="s">
        <v>10</v>
      </c>
      <c r="C69">
        <f>C65-C68</f>
        <v>800000</v>
      </c>
      <c r="D69">
        <f>D65-D68</f>
        <v>800000</v>
      </c>
      <c r="E69">
        <f>E65-E68</f>
        <v>800000</v>
      </c>
      <c r="F69">
        <f>F65-F68</f>
        <v>800000</v>
      </c>
    </row>
    <row r="70" spans="2:6" ht="13.5">
      <c r="B70" t="s">
        <v>28</v>
      </c>
      <c r="C70">
        <f>C56+C69</f>
        <v>4000000</v>
      </c>
      <c r="D70">
        <f>D56+D69</f>
        <v>4000000</v>
      </c>
      <c r="E70">
        <f>E56+E69</f>
        <v>4000000</v>
      </c>
      <c r="F70">
        <f>F56+F69</f>
        <v>4000000</v>
      </c>
    </row>
  </sheetData>
  <mergeCells count="5">
    <mergeCell ref="A57:A69"/>
    <mergeCell ref="A3:A14"/>
    <mergeCell ref="A15:A27"/>
    <mergeCell ref="A29:A41"/>
    <mergeCell ref="A43:A5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2005-07-03T01:11:47Z</dcterms:created>
  <dcterms:modified xsi:type="dcterms:W3CDTF">2005-07-08T01:25:28Z</dcterms:modified>
  <cp:category/>
  <cp:version/>
  <cp:contentType/>
  <cp:contentStatus/>
</cp:coreProperties>
</file>